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"/>
    </mc:Choice>
  </mc:AlternateContent>
  <bookViews>
    <workbookView xWindow="0" yWindow="0" windowWidth="20490" windowHeight="7770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66" i="1" l="1"/>
  <c r="L66" i="1"/>
  <c r="I66" i="1"/>
  <c r="H66" i="1"/>
  <c r="M63" i="1"/>
  <c r="L63" i="1"/>
  <c r="I63" i="1"/>
  <c r="H63" i="1"/>
  <c r="E63" i="1"/>
  <c r="D63" i="1"/>
  <c r="M62" i="1"/>
  <c r="K62" i="1"/>
  <c r="J62" i="1"/>
  <c r="L62" i="1" s="1"/>
  <c r="I62" i="1"/>
  <c r="G62" i="1"/>
  <c r="F62" i="1"/>
  <c r="H62" i="1" s="1"/>
  <c r="E62" i="1"/>
  <c r="C62" i="1"/>
  <c r="B62" i="1"/>
  <c r="D62" i="1" s="1"/>
  <c r="M61" i="1"/>
  <c r="L61" i="1"/>
  <c r="I61" i="1"/>
  <c r="H61" i="1"/>
  <c r="E61" i="1"/>
  <c r="D61" i="1"/>
  <c r="M60" i="1"/>
  <c r="L60" i="1"/>
  <c r="I60" i="1"/>
  <c r="H60" i="1"/>
  <c r="E60" i="1"/>
  <c r="D60" i="1"/>
  <c r="M59" i="1"/>
  <c r="L59" i="1"/>
  <c r="I59" i="1"/>
  <c r="H59" i="1"/>
  <c r="E59" i="1"/>
  <c r="D59" i="1"/>
  <c r="M58" i="1"/>
  <c r="L58" i="1"/>
  <c r="I58" i="1"/>
  <c r="H58" i="1"/>
  <c r="E58" i="1"/>
  <c r="D58" i="1"/>
  <c r="M57" i="1"/>
  <c r="L57" i="1"/>
  <c r="I57" i="1"/>
  <c r="H57" i="1"/>
  <c r="E57" i="1"/>
  <c r="D57" i="1"/>
  <c r="M56" i="1"/>
  <c r="L56" i="1"/>
  <c r="I56" i="1"/>
  <c r="H56" i="1"/>
  <c r="E56" i="1"/>
  <c r="D56" i="1"/>
  <c r="M55" i="1"/>
  <c r="L55" i="1"/>
  <c r="I55" i="1"/>
  <c r="H55" i="1"/>
  <c r="E55" i="1"/>
  <c r="D55" i="1"/>
  <c r="M54" i="1"/>
  <c r="L54" i="1"/>
  <c r="I54" i="1"/>
  <c r="H54" i="1"/>
  <c r="E54" i="1"/>
  <c r="D54" i="1"/>
  <c r="M53" i="1"/>
  <c r="L53" i="1"/>
  <c r="I53" i="1"/>
  <c r="H53" i="1"/>
  <c r="E53" i="1"/>
  <c r="D53" i="1"/>
  <c r="M52" i="1"/>
  <c r="L52" i="1"/>
  <c r="I52" i="1"/>
  <c r="H52" i="1"/>
  <c r="E52" i="1"/>
  <c r="D52" i="1"/>
  <c r="M51" i="1"/>
  <c r="L51" i="1"/>
  <c r="I51" i="1"/>
  <c r="H51" i="1"/>
  <c r="E51" i="1"/>
  <c r="D51" i="1"/>
  <c r="M50" i="1"/>
  <c r="L50" i="1"/>
  <c r="I50" i="1"/>
  <c r="H50" i="1"/>
  <c r="E50" i="1"/>
  <c r="D50" i="1"/>
  <c r="M49" i="1"/>
  <c r="K49" i="1"/>
  <c r="J49" i="1"/>
  <c r="L49" i="1" s="1"/>
  <c r="I49" i="1"/>
  <c r="G49" i="1"/>
  <c r="H49" i="1" s="1"/>
  <c r="F49" i="1"/>
  <c r="E49" i="1"/>
  <c r="C49" i="1"/>
  <c r="D49" i="1" s="1"/>
  <c r="B49" i="1"/>
  <c r="M48" i="1"/>
  <c r="L48" i="1"/>
  <c r="I48" i="1"/>
  <c r="H48" i="1"/>
  <c r="E48" i="1"/>
  <c r="D48" i="1"/>
  <c r="K47" i="1"/>
  <c r="M47" i="1" s="1"/>
  <c r="J47" i="1"/>
  <c r="G47" i="1"/>
  <c r="I47" i="1" s="1"/>
  <c r="F47" i="1"/>
  <c r="C47" i="1"/>
  <c r="E47" i="1" s="1"/>
  <c r="B47" i="1"/>
  <c r="M46" i="1"/>
  <c r="L46" i="1"/>
  <c r="I46" i="1"/>
  <c r="H46" i="1"/>
  <c r="E46" i="1"/>
  <c r="D46" i="1"/>
  <c r="M45" i="1"/>
  <c r="L45" i="1"/>
  <c r="I45" i="1"/>
  <c r="H45" i="1"/>
  <c r="E45" i="1"/>
  <c r="D45" i="1"/>
  <c r="M44" i="1"/>
  <c r="L44" i="1"/>
  <c r="I44" i="1"/>
  <c r="H44" i="1"/>
  <c r="E44" i="1"/>
  <c r="D44" i="1"/>
  <c r="M43" i="1"/>
  <c r="K43" i="1"/>
  <c r="J43" i="1"/>
  <c r="L43" i="1" s="1"/>
  <c r="I43" i="1"/>
  <c r="G43" i="1"/>
  <c r="H43" i="1" s="1"/>
  <c r="F43" i="1"/>
  <c r="E43" i="1"/>
  <c r="C43" i="1"/>
  <c r="D43" i="1" s="1"/>
  <c r="B43" i="1"/>
  <c r="J42" i="1"/>
  <c r="F42" i="1"/>
  <c r="B42" i="1"/>
  <c r="M41" i="1"/>
  <c r="L41" i="1"/>
  <c r="I41" i="1"/>
  <c r="H41" i="1"/>
  <c r="E41" i="1"/>
  <c r="D41" i="1"/>
  <c r="K40" i="1"/>
  <c r="M40" i="1" s="1"/>
  <c r="J40" i="1"/>
  <c r="G40" i="1"/>
  <c r="I40" i="1" s="1"/>
  <c r="F40" i="1"/>
  <c r="C40" i="1"/>
  <c r="E40" i="1" s="1"/>
  <c r="B40" i="1"/>
  <c r="M39" i="1"/>
  <c r="L39" i="1"/>
  <c r="I39" i="1"/>
  <c r="H39" i="1"/>
  <c r="E39" i="1"/>
  <c r="D39" i="1"/>
  <c r="M38" i="1"/>
  <c r="K38" i="1"/>
  <c r="L38" i="1" s="1"/>
  <c r="J38" i="1"/>
  <c r="I38" i="1"/>
  <c r="G38" i="1"/>
  <c r="H38" i="1" s="1"/>
  <c r="F38" i="1"/>
  <c r="E38" i="1"/>
  <c r="C38" i="1"/>
  <c r="D38" i="1" s="1"/>
  <c r="B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M29" i="1"/>
  <c r="K29" i="1"/>
  <c r="L29" i="1" s="1"/>
  <c r="J29" i="1"/>
  <c r="I29" i="1"/>
  <c r="G29" i="1"/>
  <c r="H29" i="1" s="1"/>
  <c r="F29" i="1"/>
  <c r="E29" i="1"/>
  <c r="C29" i="1"/>
  <c r="D29" i="1" s="1"/>
  <c r="B29" i="1"/>
  <c r="J28" i="1"/>
  <c r="J64" i="1" s="1"/>
  <c r="J65" i="1" s="1"/>
  <c r="F28" i="1"/>
  <c r="F64" i="1" s="1"/>
  <c r="F65" i="1" s="1"/>
  <c r="B28" i="1"/>
  <c r="B64" i="1" s="1"/>
  <c r="C28" i="1" l="1"/>
  <c r="K28" i="1"/>
  <c r="D40" i="1"/>
  <c r="H40" i="1"/>
  <c r="L40" i="1"/>
  <c r="D47" i="1"/>
  <c r="H47" i="1"/>
  <c r="L47" i="1"/>
  <c r="G28" i="1"/>
  <c r="C42" i="1"/>
  <c r="G42" i="1"/>
  <c r="K42" i="1"/>
  <c r="L42" i="1" l="1"/>
  <c r="M42" i="1"/>
  <c r="D42" i="1"/>
  <c r="E42" i="1"/>
  <c r="K64" i="1"/>
  <c r="L28" i="1"/>
  <c r="M28" i="1"/>
  <c r="I42" i="1"/>
  <c r="H42" i="1"/>
  <c r="I28" i="1"/>
  <c r="H28" i="1"/>
  <c r="G64" i="1"/>
  <c r="C64" i="1"/>
  <c r="D28" i="1"/>
  <c r="E28" i="1"/>
  <c r="I64" i="1" l="1"/>
  <c r="H64" i="1"/>
  <c r="G65" i="1"/>
  <c r="E64" i="1"/>
  <c r="D64" i="1"/>
  <c r="M64" i="1"/>
  <c r="K65" i="1"/>
  <c r="L64" i="1"/>
  <c r="M65" i="1" l="1"/>
  <c r="L65" i="1"/>
  <c r="I65" i="1"/>
  <c r="H65" i="1"/>
</calcChain>
</file>

<file path=xl/sharedStrings.xml><?xml version="1.0" encoding="utf-8"?>
<sst xmlns="http://schemas.openxmlformats.org/spreadsheetml/2006/main" count="55" uniqueCount="52">
  <si>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</si>
  <si>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</si>
  <si>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</si>
  <si>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</si>
  <si>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</si>
  <si>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</si>
  <si>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</si>
  <si>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</si>
  <si>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</si>
  <si>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</si>
  <si>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</si>
  <si>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</si>
  <si>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</si>
  <si>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</si>
  <si>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</si>
  <si>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</si>
  <si>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</si>
  <si>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</si>
  <si>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</si>
  <si>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</si>
  <si>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</si>
  <si>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</si>
  <si>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</si>
  <si>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</si>
  <si>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</si>
  <si>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</si>
  <si>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</si>
  <si>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</si>
  <si>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</si>
  <si>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</si>
  <si>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</si>
  <si>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</si>
  <si>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</si>
  <si>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</si>
  <si>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</si>
  <si>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</si>
  <si>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</si>
  <si>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</si>
  <si>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</si>
  <si>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</si>
  <si>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</si>
  <si>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January-February period, TUİK figures was used for the first month.</t>
  </si>
  <si>
    <t>For the last 12 months; first 11 eleven months' figures are from TUİK and last month's figures are taken from TİM data</t>
  </si>
  <si>
    <t>T O T A L (TİM+TUİK (Turkey Statistical Institute)*)</t>
  </si>
  <si>
    <t xml:space="preserve"> Pay(18)  (%)</t>
  </si>
  <si>
    <t>2016 - 2017</t>
  </si>
  <si>
    <t>2017 - 2018</t>
  </si>
  <si>
    <t>Change    ('18/'17)</t>
  </si>
  <si>
    <t xml:space="preserve"> Share(18)  (%)</t>
  </si>
  <si>
    <t>1 - 30 APRIL</t>
  </si>
  <si>
    <t>1st JANUARY  -  30th APRIL</t>
  </si>
  <si>
    <t>1 - 30 APRIL EXPORT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</si>
</sst>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Y_T_L_-;\-* #,##0.00\ _Y_T_L_-;_-* &quot;-&quot;??\ _Y_T_L_-;_-@_-"/>
    <numFmt numFmtId="165" formatCode="0.0"/>
    <numFmt numFmtId="166" formatCode="#,##0.0"/>
  </numFmts>
  <fonts count="4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165" fontId="21" fillId="23" borderId="9" xfId="1" applyNumberFormat="1" applyFont="1" applyFill="1" applyBorder="1" applyAlignment="1">
      <alignment horizontal="center"/>
    </xf>
    <xf numFmtId="0" fontId="23" fillId="23" borderId="9" xfId="1" applyFont="1" applyFill="1" applyBorder="1"/>
    <xf numFmtId="3" fontId="21" fillId="23" borderId="9" xfId="1" applyNumberFormat="1" applyFont="1" applyFill="1" applyBorder="1" applyAlignment="1">
      <alignment horizontal="center"/>
    </xf>
    <xf numFmtId="0" fontId="21" fillId="23" borderId="9" xfId="1" applyFont="1" applyFill="1" applyBorder="1"/>
    <xf numFmtId="0" fontId="22" fillId="23" borderId="9" xfId="1" applyFont="1" applyFill="1" applyBorder="1"/>
    <xf numFmtId="3" fontId="25" fillId="23" borderId="9" xfId="1" applyNumberFormat="1" applyFont="1" applyFill="1" applyBorder="1" applyAlignment="1">
      <alignment horizontal="center"/>
    </xf>
    <xf numFmtId="165" fontId="25" fillId="23" borderId="9" xfId="1" applyNumberFormat="1" applyFont="1" applyFill="1" applyBorder="1" applyAlignment="1">
      <alignment horizontal="center"/>
    </xf>
    <xf numFmtId="3" fontId="27" fillId="23" borderId="9" xfId="1" applyNumberFormat="1" applyFont="1" applyFill="1" applyBorder="1" applyAlignment="1">
      <alignment horizontal="center"/>
    </xf>
    <xf numFmtId="166" fontId="27" fillId="23" borderId="9" xfId="1" applyNumberFormat="1" applyFont="1" applyFill="1" applyBorder="1" applyAlignment="1">
      <alignment horizontal="center"/>
    </xf>
    <xf numFmtId="0" fontId="18" fillId="0" borderId="0" xfId="1" applyFont="1" applyFill="1" applyBorder="1" applyAlignment="1"/>
    <xf numFmtId="165" fontId="21" fillId="40" borderId="9" xfId="1" applyNumberFormat="1" applyFont="1" applyFill="1" applyBorder="1" applyAlignment="1">
      <alignment horizontal="center"/>
    </xf>
    <xf numFmtId="0" fontId="17" fillId="41" borderId="9" xfId="1" applyFont="1" applyFill="1" applyBorder="1"/>
    <xf numFmtId="0" fontId="17" fillId="0" borderId="0" xfId="1" applyFont="1" applyFill="1" applyBorder="1" applyAlignment="1">
      <alignment wrapText="1"/>
    </xf>
    <xf numFmtId="0" fontId="21" fillId="0" borderId="22" xfId="1" applyFont="1" applyFill="1" applyBorder="1" applyAlignment="1">
      <alignment horizontal="center"/>
    </xf>
    <xf numFmtId="2" fontId="22" fillId="0" borderId="23" xfId="1" applyNumberFormat="1" applyFont="1" applyFill="1" applyBorder="1" applyAlignment="1">
      <alignment horizontal="center" wrapText="1"/>
    </xf>
    <xf numFmtId="3" fontId="21" fillId="23" borderId="22" xfId="1" applyNumberFormat="1" applyFont="1" applyFill="1" applyBorder="1" applyAlignment="1">
      <alignment horizontal="center"/>
    </xf>
    <xf numFmtId="165" fontId="21" fillId="23" borderId="23" xfId="1" applyNumberFormat="1" applyFont="1" applyFill="1" applyBorder="1" applyAlignment="1">
      <alignment horizontal="center"/>
    </xf>
    <xf numFmtId="3" fontId="24" fillId="0" borderId="22" xfId="1" applyNumberFormat="1" applyFont="1" applyFill="1" applyBorder="1" applyAlignment="1">
      <alignment horizontal="center"/>
    </xf>
    <xf numFmtId="165" fontId="24" fillId="0" borderId="23" xfId="1" applyNumberFormat="1" applyFont="1" applyFill="1" applyBorder="1" applyAlignment="1">
      <alignment horizontal="center"/>
    </xf>
    <xf numFmtId="165" fontId="21" fillId="0" borderId="23" xfId="1" applyNumberFormat="1" applyFont="1" applyFill="1" applyBorder="1" applyAlignment="1">
      <alignment horizontal="center"/>
    </xf>
    <xf numFmtId="3" fontId="21" fillId="0" borderId="22" xfId="1" applyNumberFormat="1" applyFont="1" applyFill="1" applyBorder="1" applyAlignment="1">
      <alignment horizontal="center"/>
    </xf>
    <xf numFmtId="3" fontId="26" fillId="0" borderId="22" xfId="1" applyNumberFormat="1" applyFont="1" applyFill="1" applyBorder="1" applyAlignment="1">
      <alignment horizontal="center"/>
    </xf>
    <xf numFmtId="165" fontId="26" fillId="0" borderId="23" xfId="1" applyNumberFormat="1" applyFont="1" applyFill="1" applyBorder="1" applyAlignment="1">
      <alignment horizontal="center"/>
    </xf>
    <xf numFmtId="3" fontId="25" fillId="23" borderId="22" xfId="1" applyNumberFormat="1" applyFont="1" applyFill="1" applyBorder="1" applyAlignment="1">
      <alignment horizontal="center"/>
    </xf>
    <xf numFmtId="165" fontId="25" fillId="23" borderId="23" xfId="1" applyNumberFormat="1" applyFont="1" applyFill="1" applyBorder="1" applyAlignment="1">
      <alignment horizontal="center"/>
    </xf>
    <xf numFmtId="3" fontId="27" fillId="23" borderId="22" xfId="1" applyNumberFormat="1" applyFont="1" applyFill="1" applyBorder="1" applyAlignment="1">
      <alignment horizontal="center"/>
    </xf>
    <xf numFmtId="166" fontId="27" fillId="23" borderId="23" xfId="1" applyNumberFormat="1" applyFont="1" applyFill="1" applyBorder="1" applyAlignment="1">
      <alignment horizontal="center"/>
    </xf>
    <xf numFmtId="3" fontId="29" fillId="23" borderId="24" xfId="1" applyNumberFormat="1" applyFont="1" applyFill="1" applyBorder="1" applyAlignment="1">
      <alignment horizontal="center"/>
    </xf>
    <xf numFmtId="3" fontId="29" fillId="23" borderId="25" xfId="1" applyNumberFormat="1" applyFont="1" applyFill="1" applyBorder="1" applyAlignment="1">
      <alignment horizontal="center"/>
    </xf>
    <xf numFmtId="165" fontId="29" fillId="23" borderId="25" xfId="1" applyNumberFormat="1" applyFont="1" applyFill="1" applyBorder="1" applyAlignment="1">
      <alignment horizontal="center"/>
    </xf>
    <xf numFmtId="165" fontId="29" fillId="23" borderId="26" xfId="1" applyNumberFormat="1" applyFont="1" applyFill="1" applyBorder="1" applyAlignment="1">
      <alignment horizontal="center"/>
    </xf>
    <xf numFmtId="3" fontId="48" fillId="23" borderId="24" xfId="1" applyNumberFormat="1" applyFont="1" applyFill="1" applyBorder="1" applyAlignment="1">
      <alignment horizontal="center"/>
    </xf>
    <xf numFmtId="3" fontId="48" fillId="23" borderId="25" xfId="1" applyNumberFormat="1" applyFont="1" applyFill="1" applyBorder="1" applyAlignment="1">
      <alignment horizontal="center"/>
    </xf>
    <xf numFmtId="165" fontId="48" fillId="40" borderId="25" xfId="1" applyNumberFormat="1" applyFont="1" applyFill="1" applyBorder="1" applyAlignment="1">
      <alignment horizontal="center"/>
    </xf>
    <xf numFmtId="165" fontId="48" fillId="23" borderId="26" xfId="1" applyNumberFormat="1" applyFont="1" applyFill="1" applyBorder="1" applyAlignment="1">
      <alignment horizont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3" fontId="21" fillId="23" borderId="27" xfId="1" applyNumberFormat="1" applyFont="1" applyFill="1" applyBorder="1" applyAlignment="1">
      <alignment horizontal="center"/>
    </xf>
    <xf numFmtId="3" fontId="21" fillId="23" borderId="28" xfId="1" applyNumberFormat="1" applyFont="1" applyFill="1" applyBorder="1" applyAlignment="1">
      <alignment horizontal="center"/>
    </xf>
    <xf numFmtId="165" fontId="21" fillId="23" borderId="28" xfId="1" applyNumberFormat="1" applyFont="1" applyFill="1" applyBorder="1" applyAlignment="1">
      <alignment horizontal="center"/>
    </xf>
    <xf numFmtId="165" fontId="21" fillId="23" borderId="29" xfId="1" applyNumberFormat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showGridLines="0" tabSelected="1" zoomScale="70" zoomScaleNormal="70" workbookViewId="0">
      <pane xSplit="1" ySplit="7" topLeftCell="B34" activePane="bottomRight" state="frozen"/>
      <selection activeCell="B16" sqref="B16"/>
      <selection pane="topRight" activeCell="B16" sqref="B16"/>
      <selection pane="bottomLeft" activeCell="B16" sqref="B16"/>
      <selection pane="bottomRight" activeCell="H52" sqref="H52"/>
    </sheetView>
  </sheetViews>
  <sheetFormatPr defaultColWidth="9.140625" defaultRowHeight="12.75" x14ac:dyDescent="0.2"/>
  <cols>
    <col min="1" max="1" width="74.425781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2" width="9.42578125" style="1" bestFit="1" customWidth="1"/>
    <col min="13" max="13" width="11.85546875" style="1" customWidth="1"/>
    <col min="14" max="16384" width="9.140625" style="1"/>
  </cols>
  <sheetData>
    <row r="1" spans="1:13" ht="26.25" x14ac:dyDescent="0.4">
      <c r="B1" s="58" t="s">
        <v>51</v>
      </c>
      <c r="C1" s="58"/>
      <c r="D1" s="58"/>
      <c r="E1" s="58"/>
      <c r="F1" s="58"/>
      <c r="G1" s="58"/>
      <c r="H1" s="58"/>
      <c r="I1" s="58"/>
      <c r="J1" s="58"/>
      <c r="K1" s="28"/>
      <c r="L1" s="28"/>
      <c r="M1" s="28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55" t="s">
        <v>39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ht="18" x14ac:dyDescent="0.2">
      <c r="A6" s="3"/>
      <c r="B6" s="54" t="s">
        <v>49</v>
      </c>
      <c r="C6" s="54"/>
      <c r="D6" s="54"/>
      <c r="E6" s="54"/>
      <c r="F6" s="54" t="s">
        <v>50</v>
      </c>
      <c r="G6" s="54"/>
      <c r="H6" s="54"/>
      <c r="I6" s="54"/>
      <c r="J6" s="54" t="s">
        <v>40</v>
      </c>
      <c r="K6" s="54"/>
      <c r="L6" s="54"/>
      <c r="M6" s="54"/>
    </row>
    <row r="7" spans="1:13" ht="30" x14ac:dyDescent="0.25">
      <c r="A7" s="4" t="s">
        <v>27</v>
      </c>
      <c r="B7" s="32">
        <v>2017</v>
      </c>
      <c r="C7" s="6">
        <v>2018</v>
      </c>
      <c r="D7" s="7" t="s">
        <v>47</v>
      </c>
      <c r="E7" s="33" t="s">
        <v>44</v>
      </c>
      <c r="F7" s="32">
        <v>2017</v>
      </c>
      <c r="G7" s="6">
        <v>2018</v>
      </c>
      <c r="H7" s="7" t="s">
        <v>47</v>
      </c>
      <c r="I7" s="33" t="s">
        <v>48</v>
      </c>
      <c r="J7" s="32" t="s">
        <v>45</v>
      </c>
      <c r="K7" s="5" t="s">
        <v>46</v>
      </c>
      <c r="L7" s="7" t="s">
        <v>47</v>
      </c>
      <c r="M7" s="33" t="s">
        <v>48</v>
      </c>
    </row>
    <row r="8" spans="1:13" ht="16.5" x14ac:dyDescent="0.25">
      <c r="A8" s="20" t="s">
        <v>28</v>
      </c>
      <c r="B8" s="34"/>
      <c r="C8" s="21"/>
      <c r="D8" s="19"/>
      <c r="E8" s="35"/>
      <c r="F8" s="34"/>
      <c r="G8" s="21"/>
      <c r="H8" s="19"/>
      <c r="I8" s="35"/>
      <c r="J8" s="34"/>
      <c r="K8" s="21"/>
      <c r="L8" s="19"/>
      <c r="M8" s="35"/>
    </row>
    <row r="9" spans="1:13" ht="15.75" x14ac:dyDescent="0.25">
      <c r="A9" s="9" t="s">
        <v>29</v>
      </c>
      <c r="B9" s="34"/>
      <c r="C9" s="21"/>
      <c r="D9" s="19"/>
      <c r="E9" s="35"/>
      <c r="F9" s="34"/>
      <c r="G9" s="21"/>
      <c r="H9" s="19"/>
      <c r="I9" s="35"/>
      <c r="J9" s="34"/>
      <c r="K9" s="21"/>
      <c r="L9" s="19"/>
      <c r="M9" s="35"/>
    </row>
    <row r="10" spans="1:13" ht="14.25" x14ac:dyDescent="0.2">
      <c r="A10" s="11" t="s">
        <v>5</v>
      </c>
      <c r="B10" s="36"/>
      <c r="C10" s="12"/>
      <c r="D10" s="13"/>
      <c r="E10" s="37"/>
      <c r="F10" s="36"/>
      <c r="G10" s="12"/>
      <c r="H10" s="13"/>
      <c r="I10" s="37"/>
      <c r="J10" s="36"/>
      <c r="K10" s="12"/>
      <c r="L10" s="13"/>
      <c r="M10" s="37"/>
    </row>
    <row r="11" spans="1:13" ht="14.25" x14ac:dyDescent="0.2">
      <c r="A11" s="11" t="s">
        <v>4</v>
      </c>
      <c r="B11" s="36"/>
      <c r="C11" s="12"/>
      <c r="D11" s="13"/>
      <c r="E11" s="37"/>
      <c r="F11" s="36"/>
      <c r="G11" s="12"/>
      <c r="H11" s="13"/>
      <c r="I11" s="37"/>
      <c r="J11" s="36"/>
      <c r="K11" s="12"/>
      <c r="L11" s="13"/>
      <c r="M11" s="37"/>
    </row>
    <row r="12" spans="1:13" ht="14.25" x14ac:dyDescent="0.2">
      <c r="A12" s="11" t="s">
        <v>2</v>
      </c>
      <c r="B12" s="36"/>
      <c r="C12" s="12"/>
      <c r="D12" s="13"/>
      <c r="E12" s="37"/>
      <c r="F12" s="36"/>
      <c r="G12" s="12"/>
      <c r="H12" s="13"/>
      <c r="I12" s="37"/>
      <c r="J12" s="36"/>
      <c r="K12" s="12"/>
      <c r="L12" s="13"/>
      <c r="M12" s="37"/>
    </row>
    <row r="13" spans="1:13" ht="14.25" x14ac:dyDescent="0.2">
      <c r="A13" s="11" t="s">
        <v>3</v>
      </c>
      <c r="B13" s="36"/>
      <c r="C13" s="12"/>
      <c r="D13" s="13"/>
      <c r="E13" s="37"/>
      <c r="F13" s="36"/>
      <c r="G13" s="12"/>
      <c r="H13" s="13"/>
      <c r="I13" s="37"/>
      <c r="J13" s="36"/>
      <c r="K13" s="12"/>
      <c r="L13" s="13"/>
      <c r="M13" s="37"/>
    </row>
    <row r="14" spans="1:13" ht="14.25" x14ac:dyDescent="0.2">
      <c r="A14" s="11" t="s">
        <v>0</v>
      </c>
      <c r="B14" s="36"/>
      <c r="C14" s="12"/>
      <c r="D14" s="13"/>
      <c r="E14" s="37"/>
      <c r="F14" s="36"/>
      <c r="G14" s="12"/>
      <c r="H14" s="13"/>
      <c r="I14" s="37"/>
      <c r="J14" s="36"/>
      <c r="K14" s="12"/>
      <c r="L14" s="13"/>
      <c r="M14" s="37"/>
    </row>
    <row r="15" spans="1:13" ht="14.25" x14ac:dyDescent="0.2">
      <c r="A15" s="11" t="s">
        <v>1</v>
      </c>
      <c r="B15" s="36"/>
      <c r="C15" s="12"/>
      <c r="D15" s="13"/>
      <c r="E15" s="37"/>
      <c r="F15" s="36"/>
      <c r="G15" s="12"/>
      <c r="H15" s="13"/>
      <c r="I15" s="37"/>
      <c r="J15" s="36"/>
      <c r="K15" s="12"/>
      <c r="L15" s="13"/>
      <c r="M15" s="37"/>
    </row>
    <row r="16" spans="1:13" ht="14.25" x14ac:dyDescent="0.2">
      <c r="A16" s="11" t="s">
        <v>6</v>
      </c>
      <c r="B16" s="36"/>
      <c r="C16" s="12"/>
      <c r="D16" s="13"/>
      <c r="E16" s="37"/>
      <c r="F16" s="36"/>
      <c r="G16" s="12"/>
      <c r="H16" s="13"/>
      <c r="I16" s="37"/>
      <c r="J16" s="36"/>
      <c r="K16" s="12"/>
      <c r="L16" s="13"/>
      <c r="M16" s="37"/>
    </row>
    <row r="17" spans="1:13" ht="14.25" x14ac:dyDescent="0.2">
      <c r="A17" s="11" t="s">
        <v>7</v>
      </c>
      <c r="B17" s="36"/>
      <c r="C17" s="12"/>
      <c r="D17" s="13"/>
      <c r="E17" s="37"/>
      <c r="F17" s="36"/>
      <c r="G17" s="12"/>
      <c r="H17" s="13"/>
      <c r="I17" s="37"/>
      <c r="J17" s="36"/>
      <c r="K17" s="12"/>
      <c r="L17" s="13"/>
      <c r="M17" s="37"/>
    </row>
    <row r="18" spans="1:13" ht="15.75" x14ac:dyDescent="0.25">
      <c r="A18" s="9" t="s">
        <v>30</v>
      </c>
      <c r="B18" s="34"/>
      <c r="C18" s="21"/>
      <c r="D18" s="19"/>
      <c r="E18" s="35"/>
      <c r="F18" s="34"/>
      <c r="G18" s="21"/>
      <c r="H18" s="19"/>
      <c r="I18" s="35"/>
      <c r="J18" s="34"/>
      <c r="K18" s="21"/>
      <c r="L18" s="19"/>
      <c r="M18" s="35"/>
    </row>
    <row r="19" spans="1:13" ht="14.25" x14ac:dyDescent="0.2">
      <c r="A19" s="11" t="s">
        <v>8</v>
      </c>
      <c r="B19" s="36"/>
      <c r="C19" s="12"/>
      <c r="D19" s="13"/>
      <c r="E19" s="37"/>
      <c r="F19" s="36"/>
      <c r="G19" s="12"/>
      <c r="H19" s="13"/>
      <c r="I19" s="37"/>
      <c r="J19" s="36"/>
      <c r="K19" s="12"/>
      <c r="L19" s="13"/>
      <c r="M19" s="37"/>
    </row>
    <row r="20" spans="1:13" ht="15.75" x14ac:dyDescent="0.25">
      <c r="A20" s="9" t="s">
        <v>31</v>
      </c>
      <c r="B20" s="34"/>
      <c r="C20" s="21"/>
      <c r="D20" s="10"/>
      <c r="E20" s="38"/>
      <c r="F20" s="34"/>
      <c r="G20" s="21"/>
      <c r="H20" s="10"/>
      <c r="I20" s="38"/>
      <c r="J20" s="34"/>
      <c r="K20" s="21"/>
      <c r="L20" s="10"/>
      <c r="M20" s="38"/>
    </row>
    <row r="21" spans="1:13" ht="14.25" x14ac:dyDescent="0.2">
      <c r="A21" s="11" t="s">
        <v>9</v>
      </c>
      <c r="B21" s="36"/>
      <c r="C21" s="12"/>
      <c r="D21" s="13"/>
      <c r="E21" s="37"/>
      <c r="F21" s="36"/>
      <c r="G21" s="12"/>
      <c r="H21" s="13"/>
      <c r="I21" s="37"/>
      <c r="J21" s="36"/>
      <c r="K21" s="12"/>
      <c r="L21" s="13"/>
      <c r="M21" s="37"/>
    </row>
    <row r="22" spans="1:13" ht="16.5" x14ac:dyDescent="0.25">
      <c r="A22" s="20" t="s">
        <v>32</v>
      </c>
      <c r="B22" s="34"/>
      <c r="C22" s="21"/>
      <c r="D22" s="19"/>
      <c r="E22" s="35"/>
      <c r="F22" s="34"/>
      <c r="G22" s="21"/>
      <c r="H22" s="19"/>
      <c r="I22" s="35"/>
      <c r="J22" s="34"/>
      <c r="K22" s="21"/>
      <c r="L22" s="19"/>
      <c r="M22" s="35"/>
    </row>
    <row r="23" spans="1:13" ht="15.75" x14ac:dyDescent="0.25">
      <c r="A23" s="9" t="s">
        <v>33</v>
      </c>
      <c r="B23" s="34"/>
      <c r="C23" s="21"/>
      <c r="D23" s="19"/>
      <c r="E23" s="35"/>
      <c r="F23" s="34"/>
      <c r="G23" s="21"/>
      <c r="H23" s="19"/>
      <c r="I23" s="35"/>
      <c r="J23" s="34"/>
      <c r="K23" s="21"/>
      <c r="L23" s="19"/>
      <c r="M23" s="35"/>
    </row>
    <row r="24" spans="1:13" ht="14.25" x14ac:dyDescent="0.2">
      <c r="A24" s="11" t="s">
        <v>10</v>
      </c>
      <c r="B24" s="36"/>
      <c r="C24" s="12"/>
      <c r="D24" s="13"/>
      <c r="E24" s="37"/>
      <c r="F24" s="36"/>
      <c r="G24" s="12"/>
      <c r="H24" s="13"/>
      <c r="I24" s="37"/>
      <c r="J24" s="36"/>
      <c r="K24" s="12"/>
      <c r="L24" s="13"/>
      <c r="M24" s="37"/>
    </row>
    <row r="25" spans="1:13" ht="14.25" x14ac:dyDescent="0.2">
      <c r="A25" s="11" t="s">
        <v>11</v>
      </c>
      <c r="B25" s="36"/>
      <c r="C25" s="12"/>
      <c r="D25" s="13"/>
      <c r="E25" s="37"/>
      <c r="F25" s="36"/>
      <c r="G25" s="12"/>
      <c r="H25" s="13"/>
      <c r="I25" s="37"/>
      <c r="J25" s="36"/>
      <c r="K25" s="12"/>
      <c r="L25" s="13"/>
      <c r="M25" s="37"/>
    </row>
    <row r="26" spans="1:13" ht="14.25" x14ac:dyDescent="0.2">
      <c r="A26" s="11" t="s">
        <v>12</v>
      </c>
      <c r="B26" s="36"/>
      <c r="C26" s="12"/>
      <c r="D26" s="13"/>
      <c r="E26" s="37"/>
      <c r="F26" s="36"/>
      <c r="G26" s="12"/>
      <c r="H26" s="13"/>
      <c r="I26" s="37"/>
      <c r="J26" s="36"/>
      <c r="K26" s="12"/>
      <c r="L26" s="13"/>
      <c r="M26" s="37"/>
    </row>
    <row r="27" spans="1:13" ht="16.5" thickBot="1" x14ac:dyDescent="0.3">
      <c r="A27" s="9" t="s">
        <v>34</v>
      </c>
      <c r="B27" s="34"/>
      <c r="C27" s="21"/>
      <c r="D27" s="19"/>
      <c r="E27" s="35"/>
      <c r="F27" s="34"/>
      <c r="G27" s="21"/>
      <c r="H27" s="19"/>
      <c r="I27" s="35"/>
      <c r="J27" s="34"/>
      <c r="K27" s="21"/>
      <c r="L27" s="19"/>
      <c r="M27" s="35"/>
    </row>
    <row r="28" spans="1:13" ht="15.75" x14ac:dyDescent="0.25">
      <c r="A28" s="11" t="s">
        <v>13</v>
      </c>
      <c r="B28" s="59">
        <f>B29+B38+B40</f>
        <v>1609030.99499</v>
      </c>
      <c r="C28" s="60">
        <f>C29+C38+C40</f>
        <v>1786553.4193899999</v>
      </c>
      <c r="D28" s="61">
        <f t="shared" ref="D28:D64" si="0">(C28-B28)/B28*100</f>
        <v>11.032877859578036</v>
      </c>
      <c r="E28" s="62">
        <f>C28/C$44*100</f>
        <v>252.64940425956533</v>
      </c>
      <c r="F28" s="59">
        <f>F29+F38+F40</f>
        <v>6789853.4654099997</v>
      </c>
      <c r="G28" s="60">
        <f>G29+G38+G40</f>
        <v>7515705.0878799995</v>
      </c>
      <c r="H28" s="61">
        <f t="shared" ref="H28:H66" si="1">(G28-F28)/F28*100</f>
        <v>10.690239872889066</v>
      </c>
      <c r="I28" s="62">
        <f>G28/G$46*100</f>
        <v>1008.7595778537798</v>
      </c>
      <c r="J28" s="59">
        <f>J29+J38+J40</f>
        <v>20449889.007879999</v>
      </c>
      <c r="K28" s="60">
        <f>K29+K38+K40</f>
        <v>21947525.468219999</v>
      </c>
      <c r="L28" s="61">
        <f t="shared" ref="L28:L66" si="2">(K28-J28)/J28*100</f>
        <v>7.3234454219429423</v>
      </c>
      <c r="M28" s="62">
        <f>K28/K$46*100</f>
        <v>978.04125073362002</v>
      </c>
    </row>
    <row r="29" spans="1:13" ht="15.75" x14ac:dyDescent="0.25">
      <c r="A29" s="9" t="s">
        <v>35</v>
      </c>
      <c r="B29" s="34">
        <f>B30+B31+B32+B33+B34+B35+B36+B37</f>
        <v>1075724.1923700001</v>
      </c>
      <c r="C29" s="21">
        <f>C30+C31+C32+C33+C34+C35+C36+C37</f>
        <v>1159226.0947199999</v>
      </c>
      <c r="D29" s="19">
        <f t="shared" si="0"/>
        <v>7.7623895550802136</v>
      </c>
      <c r="E29" s="35">
        <f t="shared" ref="E29:E64" si="3">C29/C$44*100</f>
        <v>163.93452278250402</v>
      </c>
      <c r="F29" s="34">
        <f>F30+F31+F32+F33+F34+F35+F36+F37</f>
        <v>4697875.1867200006</v>
      </c>
      <c r="G29" s="21">
        <f>G30+G31+G32+G33+G34+G35+G36+G37</f>
        <v>5047329.3784299996</v>
      </c>
      <c r="H29" s="19">
        <f t="shared" si="1"/>
        <v>7.4385584508043028</v>
      </c>
      <c r="I29" s="35">
        <f t="shared" ref="I29:I66" si="4">G29/G$46*100</f>
        <v>677.45365119298856</v>
      </c>
      <c r="J29" s="34">
        <f>J30+J31+J32+J33+J34+J35+J36+J37</f>
        <v>14269545.805670001</v>
      </c>
      <c r="K29" s="21">
        <f>K30+K31+K32+K33+K34+K35+K36+K37</f>
        <v>14865949.903439999</v>
      </c>
      <c r="L29" s="19">
        <f t="shared" si="2"/>
        <v>4.1795590826234772</v>
      </c>
      <c r="M29" s="35">
        <f t="shared" ref="M29:M66" si="5">K29/K$46*100</f>
        <v>662.46704021175401</v>
      </c>
    </row>
    <row r="30" spans="1:13" ht="14.25" x14ac:dyDescent="0.2">
      <c r="A30" s="30" t="s">
        <v>14</v>
      </c>
      <c r="B30" s="36">
        <v>523429.84685999999</v>
      </c>
      <c r="C30" s="12">
        <v>534895.53173000005</v>
      </c>
      <c r="D30" s="13">
        <f t="shared" si="0"/>
        <v>2.1904912260509177</v>
      </c>
      <c r="E30" s="37">
        <f t="shared" si="3"/>
        <v>75.643434988263834</v>
      </c>
      <c r="F30" s="36">
        <v>2225341.6883800002</v>
      </c>
      <c r="G30" s="12">
        <v>2217579.2782399999</v>
      </c>
      <c r="H30" s="13">
        <f t="shared" si="1"/>
        <v>-0.34881879850330522</v>
      </c>
      <c r="I30" s="37">
        <f t="shared" si="4"/>
        <v>297.64397490557701</v>
      </c>
      <c r="J30" s="36">
        <v>6458903.8900600001</v>
      </c>
      <c r="K30" s="12">
        <v>6361747.1119100004</v>
      </c>
      <c r="L30" s="13">
        <f t="shared" si="2"/>
        <v>-1.5042301264076736</v>
      </c>
      <c r="M30" s="37">
        <f t="shared" si="5"/>
        <v>283.49670267807534</v>
      </c>
    </row>
    <row r="31" spans="1:13" ht="14.25" x14ac:dyDescent="0.2">
      <c r="A31" s="11" t="s">
        <v>15</v>
      </c>
      <c r="B31" s="36">
        <v>119339.19317</v>
      </c>
      <c r="C31" s="12">
        <v>149623.12164</v>
      </c>
      <c r="D31" s="13">
        <f t="shared" si="0"/>
        <v>25.376347590066416</v>
      </c>
      <c r="E31" s="37">
        <f t="shared" si="3"/>
        <v>21.159284763345973</v>
      </c>
      <c r="F31" s="36">
        <v>635072.98606999998</v>
      </c>
      <c r="G31" s="12">
        <v>794634.11207000003</v>
      </c>
      <c r="H31" s="13">
        <f t="shared" si="1"/>
        <v>25.124848560699554</v>
      </c>
      <c r="I31" s="37">
        <f t="shared" si="4"/>
        <v>106.65596402027757</v>
      </c>
      <c r="J31" s="36">
        <v>2034230.0614700001</v>
      </c>
      <c r="K31" s="12">
        <v>2390476.9945100001</v>
      </c>
      <c r="L31" s="13">
        <f t="shared" si="2"/>
        <v>17.512617662456751</v>
      </c>
      <c r="M31" s="37">
        <f t="shared" si="5"/>
        <v>106.52613721514554</v>
      </c>
    </row>
    <row r="32" spans="1:13" ht="14.25" x14ac:dyDescent="0.2">
      <c r="A32" s="11" t="s">
        <v>16</v>
      </c>
      <c r="B32" s="36">
        <v>106737.59759999999</v>
      </c>
      <c r="C32" s="12">
        <v>128738.47967</v>
      </c>
      <c r="D32" s="13">
        <f t="shared" si="0"/>
        <v>20.612120344368709</v>
      </c>
      <c r="E32" s="37">
        <f t="shared" si="3"/>
        <v>18.20583691531218</v>
      </c>
      <c r="F32" s="36">
        <v>430042.59717000002</v>
      </c>
      <c r="G32" s="12">
        <v>507744.00063999998</v>
      </c>
      <c r="H32" s="13">
        <f t="shared" si="1"/>
        <v>18.068303926479135</v>
      </c>
      <c r="I32" s="37">
        <f t="shared" si="4"/>
        <v>68.149510625339431</v>
      </c>
      <c r="J32" s="36">
        <v>1345650.0307499999</v>
      </c>
      <c r="K32" s="12">
        <v>1493713.9277900001</v>
      </c>
      <c r="L32" s="13">
        <f t="shared" si="2"/>
        <v>11.003150422214651</v>
      </c>
      <c r="M32" s="37">
        <f t="shared" si="5"/>
        <v>66.563943178439956</v>
      </c>
    </row>
    <row r="33" spans="1:13" ht="14.25" x14ac:dyDescent="0.2">
      <c r="A33" s="11" t="s">
        <v>17</v>
      </c>
      <c r="B33" s="36">
        <v>97130.478149999995</v>
      </c>
      <c r="C33" s="12">
        <v>103198.0877</v>
      </c>
      <c r="D33" s="13">
        <f t="shared" si="0"/>
        <v>6.2468646974327786</v>
      </c>
      <c r="E33" s="37">
        <f t="shared" si="3"/>
        <v>14.593985880944835</v>
      </c>
      <c r="F33" s="36">
        <v>398208.17641000001</v>
      </c>
      <c r="G33" s="12">
        <v>434627.95578999998</v>
      </c>
      <c r="H33" s="13">
        <f t="shared" si="1"/>
        <v>9.1459145084207698</v>
      </c>
      <c r="I33" s="37">
        <f t="shared" si="4"/>
        <v>58.335859121614853</v>
      </c>
      <c r="J33" s="36">
        <v>1294856.9805099999</v>
      </c>
      <c r="K33" s="12">
        <v>1317013.27984</v>
      </c>
      <c r="L33" s="13">
        <f t="shared" si="2"/>
        <v>1.7111001186612482</v>
      </c>
      <c r="M33" s="37">
        <f t="shared" si="5"/>
        <v>58.689683140482451</v>
      </c>
    </row>
    <row r="34" spans="1:13" ht="14.25" x14ac:dyDescent="0.2">
      <c r="A34" s="11" t="s">
        <v>18</v>
      </c>
      <c r="B34" s="36">
        <v>136966.56799000001</v>
      </c>
      <c r="C34" s="12">
        <v>148376.31896999999</v>
      </c>
      <c r="D34" s="13">
        <f t="shared" si="0"/>
        <v>8.3303182283380384</v>
      </c>
      <c r="E34" s="37">
        <f t="shared" si="3"/>
        <v>20.982965405421432</v>
      </c>
      <c r="F34" s="36">
        <v>608921.09351999999</v>
      </c>
      <c r="G34" s="12">
        <v>561442.48933000001</v>
      </c>
      <c r="H34" s="13">
        <f t="shared" si="1"/>
        <v>-7.7971685814888838</v>
      </c>
      <c r="I34" s="37">
        <f t="shared" si="4"/>
        <v>75.356933501692623</v>
      </c>
      <c r="J34" s="36">
        <v>1964531.27984</v>
      </c>
      <c r="K34" s="12">
        <v>1815610.0826000001</v>
      </c>
      <c r="L34" s="13">
        <f t="shared" si="2"/>
        <v>-7.5804950915380021</v>
      </c>
      <c r="M34" s="37">
        <f t="shared" si="5"/>
        <v>80.908508733795415</v>
      </c>
    </row>
    <row r="35" spans="1:13" ht="14.25" x14ac:dyDescent="0.2">
      <c r="A35" s="11" t="s">
        <v>19</v>
      </c>
      <c r="B35" s="36">
        <v>27550.555660000002</v>
      </c>
      <c r="C35" s="12">
        <v>28815.076799999999</v>
      </c>
      <c r="D35" s="13">
        <f t="shared" si="0"/>
        <v>4.5898208210585221</v>
      </c>
      <c r="E35" s="37">
        <f t="shared" si="3"/>
        <v>4.0749478343050827</v>
      </c>
      <c r="F35" s="36">
        <v>113322.44904000001</v>
      </c>
      <c r="G35" s="12">
        <v>197629.89567</v>
      </c>
      <c r="H35" s="13">
        <f t="shared" si="1"/>
        <v>74.39606833791737</v>
      </c>
      <c r="I35" s="37">
        <f t="shared" si="4"/>
        <v>26.525927746799166</v>
      </c>
      <c r="J35" s="36">
        <v>243378.34095000001</v>
      </c>
      <c r="K35" s="12">
        <v>407224.90596</v>
      </c>
      <c r="L35" s="13">
        <f t="shared" si="2"/>
        <v>67.321752778182045</v>
      </c>
      <c r="M35" s="37">
        <f t="shared" si="5"/>
        <v>18.147046095547871</v>
      </c>
    </row>
    <row r="36" spans="1:13" ht="14.25" x14ac:dyDescent="0.2">
      <c r="A36" s="11" t="s">
        <v>20</v>
      </c>
      <c r="B36" s="36">
        <v>54475.132640000003</v>
      </c>
      <c r="C36" s="12">
        <v>53878.586889999999</v>
      </c>
      <c r="D36" s="13">
        <f t="shared" si="0"/>
        <v>-1.0950790224638629</v>
      </c>
      <c r="E36" s="37">
        <f t="shared" si="3"/>
        <v>7.6193595625892536</v>
      </c>
      <c r="F36" s="36">
        <v>246278.35810000001</v>
      </c>
      <c r="G36" s="12">
        <v>280083.63416999998</v>
      </c>
      <c r="H36" s="13">
        <f t="shared" si="1"/>
        <v>13.726450156157657</v>
      </c>
      <c r="I36" s="37">
        <f t="shared" si="4"/>
        <v>37.592886530993276</v>
      </c>
      <c r="J36" s="36">
        <v>849483.11650999996</v>
      </c>
      <c r="K36" s="12">
        <v>982470.63129000005</v>
      </c>
      <c r="L36" s="13">
        <f t="shared" si="2"/>
        <v>15.655109818587498</v>
      </c>
      <c r="M36" s="37">
        <f t="shared" si="5"/>
        <v>43.78155553013476</v>
      </c>
    </row>
    <row r="37" spans="1:13" ht="14.25" x14ac:dyDescent="0.2">
      <c r="A37" s="14" t="s">
        <v>21</v>
      </c>
      <c r="B37" s="36">
        <v>10094.820299999999</v>
      </c>
      <c r="C37" s="12">
        <v>11700.891320000001</v>
      </c>
      <c r="D37" s="13">
        <f t="shared" si="0"/>
        <v>15.909852501287233</v>
      </c>
      <c r="E37" s="37">
        <f t="shared" si="3"/>
        <v>1.6547074323214419</v>
      </c>
      <c r="F37" s="36">
        <v>40687.838029999999</v>
      </c>
      <c r="G37" s="12">
        <v>53588.012519999997</v>
      </c>
      <c r="H37" s="13">
        <f t="shared" si="1"/>
        <v>31.705234572769452</v>
      </c>
      <c r="I37" s="37">
        <f t="shared" si="4"/>
        <v>7.192594740694723</v>
      </c>
      <c r="J37" s="36">
        <v>78512.105580000003</v>
      </c>
      <c r="K37" s="12">
        <v>97692.969540000006</v>
      </c>
      <c r="L37" s="13">
        <f t="shared" si="2"/>
        <v>24.430454155194752</v>
      </c>
      <c r="M37" s="37">
        <f t="shared" si="5"/>
        <v>4.3534636401327393</v>
      </c>
    </row>
    <row r="38" spans="1:13" ht="15.75" x14ac:dyDescent="0.25">
      <c r="A38" s="11" t="s">
        <v>22</v>
      </c>
      <c r="B38" s="34">
        <f>B39</f>
        <v>163334.72273000001</v>
      </c>
      <c r="C38" s="21">
        <f>C39</f>
        <v>214292.16634</v>
      </c>
      <c r="D38" s="19">
        <f t="shared" si="0"/>
        <v>31.198169475718302</v>
      </c>
      <c r="E38" s="35">
        <f t="shared" si="3"/>
        <v>30.304600789255147</v>
      </c>
      <c r="F38" s="34">
        <f>F39</f>
        <v>690215.60158000002</v>
      </c>
      <c r="G38" s="21">
        <f>G39</f>
        <v>829525.78361000004</v>
      </c>
      <c r="H38" s="19">
        <f t="shared" si="1"/>
        <v>20.183574771578552</v>
      </c>
      <c r="I38" s="35">
        <f t="shared" si="4"/>
        <v>111.33913179252866</v>
      </c>
      <c r="J38" s="34">
        <f>J39</f>
        <v>2009260.17934</v>
      </c>
      <c r="K38" s="21">
        <f>K39</f>
        <v>2399597.1019799998</v>
      </c>
      <c r="L38" s="19">
        <f t="shared" si="2"/>
        <v>19.426897852930988</v>
      </c>
      <c r="M38" s="35">
        <f t="shared" si="5"/>
        <v>106.93255393532202</v>
      </c>
    </row>
    <row r="39" spans="1:13" ht="14.25" x14ac:dyDescent="0.2">
      <c r="A39" s="11" t="s">
        <v>23</v>
      </c>
      <c r="B39" s="36">
        <v>163334.72273000001</v>
      </c>
      <c r="C39" s="12">
        <v>214292.16634</v>
      </c>
      <c r="D39" s="13">
        <f t="shared" si="0"/>
        <v>31.198169475718302</v>
      </c>
      <c r="E39" s="37">
        <f t="shared" si="3"/>
        <v>30.304600789255147</v>
      </c>
      <c r="F39" s="36">
        <v>690215.60158000002</v>
      </c>
      <c r="G39" s="12">
        <v>829525.78361000004</v>
      </c>
      <c r="H39" s="13">
        <f t="shared" si="1"/>
        <v>20.183574771578552</v>
      </c>
      <c r="I39" s="37">
        <f t="shared" si="4"/>
        <v>111.33913179252866</v>
      </c>
      <c r="J39" s="36">
        <v>2009260.17934</v>
      </c>
      <c r="K39" s="12">
        <v>2399597.1019799998</v>
      </c>
      <c r="L39" s="13">
        <f t="shared" si="2"/>
        <v>19.426897852930988</v>
      </c>
      <c r="M39" s="37">
        <f t="shared" si="5"/>
        <v>106.93255393532202</v>
      </c>
    </row>
    <row r="40" spans="1:13" ht="15.75" x14ac:dyDescent="0.25">
      <c r="A40" s="11" t="s">
        <v>24</v>
      </c>
      <c r="B40" s="34">
        <f>B41</f>
        <v>369972.07988999999</v>
      </c>
      <c r="C40" s="21">
        <f>C41</f>
        <v>413035.15833000001</v>
      </c>
      <c r="D40" s="10">
        <f t="shared" si="0"/>
        <v>11.639548166122026</v>
      </c>
      <c r="E40" s="38">
        <f t="shared" si="3"/>
        <v>58.410280687806136</v>
      </c>
      <c r="F40" s="34">
        <f>F41</f>
        <v>1401762.67711</v>
      </c>
      <c r="G40" s="21">
        <f>G41</f>
        <v>1638849.9258399999</v>
      </c>
      <c r="H40" s="10">
        <f t="shared" si="1"/>
        <v>16.913508442013896</v>
      </c>
      <c r="I40" s="38">
        <f t="shared" si="4"/>
        <v>219.96679486826247</v>
      </c>
      <c r="J40" s="34">
        <f>J41</f>
        <v>4171083.02287</v>
      </c>
      <c r="K40" s="21">
        <f>K41</f>
        <v>4681978.4627999999</v>
      </c>
      <c r="L40" s="10">
        <f t="shared" si="2"/>
        <v>12.248508052435449</v>
      </c>
      <c r="M40" s="38">
        <f t="shared" si="5"/>
        <v>208.64165658654389</v>
      </c>
    </row>
    <row r="41" spans="1:13" ht="14.25" x14ac:dyDescent="0.2">
      <c r="A41" s="11" t="s">
        <v>25</v>
      </c>
      <c r="B41" s="36">
        <v>369972.07988999999</v>
      </c>
      <c r="C41" s="12">
        <v>413035.15833000001</v>
      </c>
      <c r="D41" s="13">
        <f t="shared" si="0"/>
        <v>11.639548166122026</v>
      </c>
      <c r="E41" s="37">
        <f t="shared" si="3"/>
        <v>58.410280687806136</v>
      </c>
      <c r="F41" s="36">
        <v>1401762.67711</v>
      </c>
      <c r="G41" s="12">
        <v>1638849.9258399999</v>
      </c>
      <c r="H41" s="13">
        <f t="shared" si="1"/>
        <v>16.913508442013896</v>
      </c>
      <c r="I41" s="37">
        <f t="shared" si="4"/>
        <v>219.96679486826247</v>
      </c>
      <c r="J41" s="36">
        <v>4171083.02287</v>
      </c>
      <c r="K41" s="12">
        <v>4681978.4627999999</v>
      </c>
      <c r="L41" s="13">
        <f t="shared" si="2"/>
        <v>12.248508052435449</v>
      </c>
      <c r="M41" s="37">
        <f t="shared" si="5"/>
        <v>208.64165658654389</v>
      </c>
    </row>
    <row r="42" spans="1:13" ht="15.75" x14ac:dyDescent="0.25">
      <c r="A42" s="22" t="s">
        <v>36</v>
      </c>
      <c r="B42" s="34">
        <f>B43+B47+B49</f>
        <v>9721267.5180600025</v>
      </c>
      <c r="C42" s="21">
        <f>C43+C47+C49</f>
        <v>11392501.381450001</v>
      </c>
      <c r="D42" s="19">
        <f t="shared" si="0"/>
        <v>17.191522198984952</v>
      </c>
      <c r="E42" s="35">
        <f t="shared" si="3"/>
        <v>1611.0957868992164</v>
      </c>
      <c r="F42" s="34">
        <f>F43+F47+F49</f>
        <v>38784611.298419997</v>
      </c>
      <c r="G42" s="21">
        <f>G43+G47+G49</f>
        <v>44703232.913159996</v>
      </c>
      <c r="H42" s="19">
        <f t="shared" si="1"/>
        <v>15.260231871863859</v>
      </c>
      <c r="I42" s="35">
        <f t="shared" si="4"/>
        <v>6000.0776819861403</v>
      </c>
      <c r="J42" s="34">
        <f>J43+J47+J49</f>
        <v>111263854.47894001</v>
      </c>
      <c r="K42" s="21">
        <f>K43+K47+K49</f>
        <v>127224608.19279</v>
      </c>
      <c r="L42" s="19">
        <f t="shared" si="2"/>
        <v>14.344958467056376</v>
      </c>
      <c r="M42" s="35">
        <f t="shared" si="5"/>
        <v>5669.4735404748453</v>
      </c>
    </row>
    <row r="43" spans="1:13" ht="15.75" x14ac:dyDescent="0.25">
      <c r="A43" s="11" t="s">
        <v>26</v>
      </c>
      <c r="B43" s="34">
        <f>B44+B45+B46</f>
        <v>953833.66233000008</v>
      </c>
      <c r="C43" s="21">
        <f>C44+C45+C46</f>
        <v>1047885.62576</v>
      </c>
      <c r="D43" s="19">
        <f>(C43-B43)/B43*100</f>
        <v>9.8604156200832964</v>
      </c>
      <c r="E43" s="35">
        <f t="shared" si="3"/>
        <v>148.18906404199274</v>
      </c>
      <c r="F43" s="34">
        <f>F44+F45+F46</f>
        <v>3813239.2599499999</v>
      </c>
      <c r="G43" s="21">
        <f>G44+G45+G46</f>
        <v>4232165.3169200001</v>
      </c>
      <c r="H43" s="19">
        <f t="shared" si="1"/>
        <v>10.9860941947685</v>
      </c>
      <c r="I43" s="35">
        <f t="shared" si="4"/>
        <v>568.04215287642114</v>
      </c>
      <c r="J43" s="34">
        <f>J44+J45+J46</f>
        <v>11280915.78932</v>
      </c>
      <c r="K43" s="21">
        <f>K44+K45+K46</f>
        <v>12205243.70372</v>
      </c>
      <c r="L43" s="19">
        <f t="shared" si="2"/>
        <v>8.1937311798310795</v>
      </c>
      <c r="M43" s="35">
        <f t="shared" si="5"/>
        <v>543.89875682249692</v>
      </c>
    </row>
    <row r="44" spans="1:13" ht="15.75" x14ac:dyDescent="0.25">
      <c r="A44" s="9" t="s">
        <v>37</v>
      </c>
      <c r="B44" s="36">
        <v>657579.38803000003</v>
      </c>
      <c r="C44" s="12">
        <v>707127.5013</v>
      </c>
      <c r="D44" s="13">
        <f t="shared" si="0"/>
        <v>7.5349249340734339</v>
      </c>
      <c r="E44" s="37">
        <f t="shared" si="3"/>
        <v>100</v>
      </c>
      <c r="F44" s="36">
        <v>2662187.6069</v>
      </c>
      <c r="G44" s="12">
        <v>2893936.0092500001</v>
      </c>
      <c r="H44" s="13">
        <f t="shared" si="1"/>
        <v>8.7051867324955694</v>
      </c>
      <c r="I44" s="37">
        <f t="shared" si="4"/>
        <v>388.424723015621</v>
      </c>
      <c r="J44" s="36">
        <v>7906908.4055899996</v>
      </c>
      <c r="K44" s="12">
        <v>8330183.5679000001</v>
      </c>
      <c r="L44" s="13">
        <f t="shared" si="2"/>
        <v>5.3532321433084364</v>
      </c>
      <c r="M44" s="37">
        <f t="shared" si="5"/>
        <v>371.2155690347322</v>
      </c>
    </row>
    <row r="45" spans="1:13" ht="15" x14ac:dyDescent="0.25">
      <c r="A45" s="23" t="s">
        <v>38</v>
      </c>
      <c r="B45" s="36">
        <v>120138.99434999999</v>
      </c>
      <c r="C45" s="12">
        <v>149869.50748</v>
      </c>
      <c r="D45" s="13">
        <f t="shared" si="0"/>
        <v>24.746763772124091</v>
      </c>
      <c r="E45" s="37">
        <f t="shared" si="3"/>
        <v>21.19412796199785</v>
      </c>
      <c r="F45" s="36">
        <v>485350.74585000001</v>
      </c>
      <c r="G45" s="12">
        <v>593185.07186999999</v>
      </c>
      <c r="H45" s="13">
        <f t="shared" si="1"/>
        <v>22.217814012245629</v>
      </c>
      <c r="I45" s="37">
        <f t="shared" si="4"/>
        <v>79.617429860800215</v>
      </c>
      <c r="J45" s="36">
        <v>1423879.0455100001</v>
      </c>
      <c r="K45" s="12">
        <v>1631031.5274400001</v>
      </c>
      <c r="L45" s="13">
        <f t="shared" si="2"/>
        <v>14.548460600163047</v>
      </c>
      <c r="M45" s="37">
        <f t="shared" si="5"/>
        <v>72.68318778776478</v>
      </c>
    </row>
    <row r="46" spans="1:13" s="18" customFormat="1" ht="22.5" customHeight="1" x14ac:dyDescent="0.3">
      <c r="A46" s="17" t="s">
        <v>43</v>
      </c>
      <c r="B46" s="36">
        <v>176115.27995</v>
      </c>
      <c r="C46" s="12">
        <v>190888.61697999999</v>
      </c>
      <c r="D46" s="13">
        <f t="shared" si="0"/>
        <v>8.3884470638744233</v>
      </c>
      <c r="E46" s="37">
        <f t="shared" si="3"/>
        <v>26.994936079994886</v>
      </c>
      <c r="F46" s="36">
        <v>665700.90720000002</v>
      </c>
      <c r="G46" s="12">
        <v>745044.23580000002</v>
      </c>
      <c r="H46" s="13">
        <f t="shared" si="1"/>
        <v>11.918765280601079</v>
      </c>
      <c r="I46" s="37">
        <f t="shared" si="4"/>
        <v>100</v>
      </c>
      <c r="J46" s="36">
        <v>1950128.33822</v>
      </c>
      <c r="K46" s="12">
        <v>2244028.6083800001</v>
      </c>
      <c r="L46" s="13">
        <f t="shared" si="2"/>
        <v>15.070816848303462</v>
      </c>
      <c r="M46" s="37">
        <f t="shared" si="5"/>
        <v>100</v>
      </c>
    </row>
    <row r="47" spans="1:13" ht="20.25" customHeight="1" x14ac:dyDescent="0.25">
      <c r="B47" s="34">
        <f>B48</f>
        <v>1214841.9236900001</v>
      </c>
      <c r="C47" s="21">
        <f>C48</f>
        <v>1347159.6548299999</v>
      </c>
      <c r="D47" s="19">
        <f t="shared" si="0"/>
        <v>10.891765303760153</v>
      </c>
      <c r="E47" s="35">
        <f t="shared" si="3"/>
        <v>190.51156295764901</v>
      </c>
      <c r="F47" s="34">
        <f>F48</f>
        <v>5307371.3484899998</v>
      </c>
      <c r="G47" s="21">
        <f>G48</f>
        <v>5518470.7885800004</v>
      </c>
      <c r="H47" s="19">
        <f t="shared" si="1"/>
        <v>3.9774763480618431</v>
      </c>
      <c r="I47" s="35">
        <f t="shared" si="4"/>
        <v>740.69035413105064</v>
      </c>
      <c r="J47" s="34">
        <f>J48</f>
        <v>14688098.27189</v>
      </c>
      <c r="K47" s="21">
        <f>K48</f>
        <v>16247449.35575</v>
      </c>
      <c r="L47" s="19">
        <f t="shared" si="2"/>
        <v>10.616426000119281</v>
      </c>
      <c r="M47" s="35">
        <f t="shared" si="5"/>
        <v>724.03040206690105</v>
      </c>
    </row>
    <row r="48" spans="1:13" ht="14.25" x14ac:dyDescent="0.2">
      <c r="B48" s="36">
        <v>1214841.9236900001</v>
      </c>
      <c r="C48" s="12">
        <v>1347159.6548299999</v>
      </c>
      <c r="D48" s="13">
        <f t="shared" si="0"/>
        <v>10.891765303760153</v>
      </c>
      <c r="E48" s="37">
        <f t="shared" si="3"/>
        <v>190.51156295764901</v>
      </c>
      <c r="F48" s="36">
        <v>5307371.3484899998</v>
      </c>
      <c r="G48" s="12">
        <v>5518470.7885800004</v>
      </c>
      <c r="H48" s="13">
        <f t="shared" si="1"/>
        <v>3.9774763480618431</v>
      </c>
      <c r="I48" s="37">
        <f t="shared" si="4"/>
        <v>740.69035413105064</v>
      </c>
      <c r="J48" s="36">
        <v>14688098.27189</v>
      </c>
      <c r="K48" s="12">
        <v>16247449.35575</v>
      </c>
      <c r="L48" s="13">
        <f t="shared" si="2"/>
        <v>10.616426000119281</v>
      </c>
      <c r="M48" s="37">
        <f t="shared" si="5"/>
        <v>724.03040206690105</v>
      </c>
    </row>
    <row r="49" spans="1:13" ht="15.75" x14ac:dyDescent="0.25">
      <c r="A49" s="1" t="s">
        <v>41</v>
      </c>
      <c r="B49" s="34">
        <f>B50+B51+B52+B53+B54+B55+B56+B57+B58+B59+B60+B61</f>
        <v>7552591.9320400013</v>
      </c>
      <c r="C49" s="21">
        <f>C50+C51+C52+C53+C54+C55+C56+C57+C58+C59+C60+C61</f>
        <v>8997456.1008600015</v>
      </c>
      <c r="D49" s="19">
        <f t="shared" si="0"/>
        <v>19.130706144608737</v>
      </c>
      <c r="E49" s="35">
        <f t="shared" si="3"/>
        <v>1272.3951598995748</v>
      </c>
      <c r="F49" s="34">
        <f>F50+F51+F52+F53+F54+F55+F56+F57+F58+F59+F60+F61</f>
        <v>29664000.689979997</v>
      </c>
      <c r="G49" s="21">
        <f>G50+G51+G52+G53+G54+G55+G56+G57+G58+G59+G60+G61</f>
        <v>34952596.807659999</v>
      </c>
      <c r="H49" s="19">
        <f t="shared" si="1"/>
        <v>17.82833061848735</v>
      </c>
      <c r="I49" s="35">
        <f t="shared" si="4"/>
        <v>4691.3451749786691</v>
      </c>
      <c r="J49" s="34">
        <f>J50+J51+J52+J53+J54+J55+J56+J57+J58+J59+J60+J61</f>
        <v>85294840.417730004</v>
      </c>
      <c r="K49" s="21">
        <f>K50+K51+K52+K53+K54+K55+K56+K57+K58+K59+K60+K61</f>
        <v>98771915.133320004</v>
      </c>
      <c r="L49" s="19">
        <f t="shared" si="2"/>
        <v>15.800574395340048</v>
      </c>
      <c r="M49" s="35">
        <f t="shared" si="5"/>
        <v>4401.5443815854478</v>
      </c>
    </row>
    <row r="50" spans="1:13" ht="25.5" x14ac:dyDescent="0.2">
      <c r="A50" s="31" t="s">
        <v>42</v>
      </c>
      <c r="B50" s="36">
        <v>1345666.0909500001</v>
      </c>
      <c r="C50" s="12">
        <v>1470103.5174</v>
      </c>
      <c r="D50" s="13">
        <f t="shared" si="0"/>
        <v>9.2472736949290901</v>
      </c>
      <c r="E50" s="37">
        <f t="shared" si="3"/>
        <v>207.89794127612441</v>
      </c>
      <c r="F50" s="36">
        <v>5403610.6453299997</v>
      </c>
      <c r="G50" s="12">
        <v>5988368.52697</v>
      </c>
      <c r="H50" s="13">
        <f t="shared" si="1"/>
        <v>10.821613917452948</v>
      </c>
      <c r="I50" s="37">
        <f t="shared" si="4"/>
        <v>803.76013117394541</v>
      </c>
      <c r="J50" s="36">
        <v>16592231.73841</v>
      </c>
      <c r="K50" s="12">
        <v>17618049.49391</v>
      </c>
      <c r="L50" s="13">
        <f t="shared" si="2"/>
        <v>6.1825182511481849</v>
      </c>
      <c r="M50" s="37">
        <f t="shared" si="5"/>
        <v>785.10806092747407</v>
      </c>
    </row>
    <row r="51" spans="1:13" ht="14.25" x14ac:dyDescent="0.2">
      <c r="B51" s="36">
        <v>2293523.6515799998</v>
      </c>
      <c r="C51" s="12">
        <v>2903216.38289</v>
      </c>
      <c r="D51" s="13">
        <f t="shared" si="0"/>
        <v>26.583232786371536</v>
      </c>
      <c r="E51" s="37">
        <f t="shared" si="3"/>
        <v>410.56476767664361</v>
      </c>
      <c r="F51" s="36">
        <v>9293646.5414099991</v>
      </c>
      <c r="G51" s="12">
        <v>11129520.162049999</v>
      </c>
      <c r="H51" s="13">
        <f t="shared" si="1"/>
        <v>19.75407190772577</v>
      </c>
      <c r="I51" s="37">
        <f t="shared" si="4"/>
        <v>1493.8066261393924</v>
      </c>
      <c r="J51" s="36">
        <v>25593092.741519999</v>
      </c>
      <c r="K51" s="12">
        <v>30364813.780650001</v>
      </c>
      <c r="L51" s="13">
        <f t="shared" si="2"/>
        <v>18.644565888626577</v>
      </c>
      <c r="M51" s="37">
        <f t="shared" si="5"/>
        <v>1353.1384433895805</v>
      </c>
    </row>
    <row r="52" spans="1:13" ht="14.25" x14ac:dyDescent="0.2">
      <c r="B52" s="36">
        <v>72460.498909999995</v>
      </c>
      <c r="C52" s="12">
        <v>42637.633880000001</v>
      </c>
      <c r="D52" s="13">
        <f t="shared" si="0"/>
        <v>-41.157410559706008</v>
      </c>
      <c r="E52" s="37">
        <f t="shared" si="3"/>
        <v>6.0296953239145639</v>
      </c>
      <c r="F52" s="36">
        <v>370792.21260000003</v>
      </c>
      <c r="G52" s="12">
        <v>220859.74692000001</v>
      </c>
      <c r="H52" s="13">
        <f t="shared" si="1"/>
        <v>-40.435710509849045</v>
      </c>
      <c r="I52" s="37">
        <f t="shared" si="4"/>
        <v>29.643843453516457</v>
      </c>
      <c r="J52" s="36">
        <v>1069293.7568300001</v>
      </c>
      <c r="K52" s="12">
        <v>1188027.3084799999</v>
      </c>
      <c r="L52" s="13">
        <f t="shared" si="2"/>
        <v>11.103922649094496</v>
      </c>
      <c r="M52" s="37">
        <f t="shared" si="5"/>
        <v>52.941718480926838</v>
      </c>
    </row>
    <row r="53" spans="1:13" ht="14.25" x14ac:dyDescent="0.2">
      <c r="B53" s="36">
        <v>787570.11109999998</v>
      </c>
      <c r="C53" s="12">
        <v>950319.66743000003</v>
      </c>
      <c r="D53" s="13">
        <f t="shared" si="0"/>
        <v>20.664770543753569</v>
      </c>
      <c r="E53" s="37">
        <f t="shared" si="3"/>
        <v>134.39155819606927</v>
      </c>
      <c r="F53" s="36">
        <v>2993986.3543199999</v>
      </c>
      <c r="G53" s="12">
        <v>3630035.6040599998</v>
      </c>
      <c r="H53" s="13">
        <f t="shared" si="1"/>
        <v>21.244226742124237</v>
      </c>
      <c r="I53" s="37">
        <f t="shared" si="4"/>
        <v>487.22417134899462</v>
      </c>
      <c r="J53" s="36">
        <v>9755348.1066999994</v>
      </c>
      <c r="K53" s="12">
        <v>11127758.11418</v>
      </c>
      <c r="L53" s="13">
        <f t="shared" si="2"/>
        <v>14.068283289013808</v>
      </c>
      <c r="M53" s="37">
        <f t="shared" si="5"/>
        <v>495.88307709736847</v>
      </c>
    </row>
    <row r="54" spans="1:13" ht="14.25" x14ac:dyDescent="0.2">
      <c r="B54" s="36">
        <v>484507.72831999999</v>
      </c>
      <c r="C54" s="12">
        <v>604963.11413999996</v>
      </c>
      <c r="D54" s="13">
        <f t="shared" si="0"/>
        <v>24.861396171671281</v>
      </c>
      <c r="E54" s="37">
        <f t="shared" si="3"/>
        <v>85.552197167812224</v>
      </c>
      <c r="F54" s="36">
        <v>1822849.0852399999</v>
      </c>
      <c r="G54" s="12">
        <v>2301052.3494899999</v>
      </c>
      <c r="H54" s="13">
        <f t="shared" si="1"/>
        <v>26.233837355056679</v>
      </c>
      <c r="I54" s="37">
        <f t="shared" si="4"/>
        <v>308.8477487540344</v>
      </c>
      <c r="J54" s="36">
        <v>5344732.0815700004</v>
      </c>
      <c r="K54" s="12">
        <v>6560520.5574500002</v>
      </c>
      <c r="L54" s="13">
        <f t="shared" si="2"/>
        <v>22.747416658588904</v>
      </c>
      <c r="M54" s="37">
        <f t="shared" si="5"/>
        <v>292.35458643221773</v>
      </c>
    </row>
    <row r="55" spans="1:13" ht="14.25" x14ac:dyDescent="0.2">
      <c r="B55" s="36">
        <v>546671.35161000001</v>
      </c>
      <c r="C55" s="12">
        <v>698337.66118000005</v>
      </c>
      <c r="D55" s="13">
        <f t="shared" si="0"/>
        <v>27.743599353309463</v>
      </c>
      <c r="E55" s="37">
        <f t="shared" si="3"/>
        <v>98.756965313350065</v>
      </c>
      <c r="F55" s="36">
        <v>2123900.8414699999</v>
      </c>
      <c r="G55" s="12">
        <v>2684412.75373</v>
      </c>
      <c r="H55" s="13">
        <f t="shared" si="1"/>
        <v>26.390681773639539</v>
      </c>
      <c r="I55" s="37">
        <f t="shared" si="4"/>
        <v>360.30246591299107</v>
      </c>
      <c r="J55" s="36">
        <v>6091531.3810400004</v>
      </c>
      <c r="K55" s="12">
        <v>7370679.9077399997</v>
      </c>
      <c r="L55" s="13">
        <f t="shared" si="2"/>
        <v>20.998800575523124</v>
      </c>
      <c r="M55" s="37">
        <f t="shared" si="5"/>
        <v>328.4574840184863</v>
      </c>
    </row>
    <row r="56" spans="1:13" ht="14.25" x14ac:dyDescent="0.2">
      <c r="B56" s="36">
        <v>995621.18122999999</v>
      </c>
      <c r="C56" s="12">
        <v>1145619.0480500001</v>
      </c>
      <c r="D56" s="13">
        <f t="shared" si="0"/>
        <v>15.065756901102818</v>
      </c>
      <c r="E56" s="37">
        <f t="shared" si="3"/>
        <v>162.01025217430615</v>
      </c>
      <c r="F56" s="36">
        <v>3944327.2069399999</v>
      </c>
      <c r="G56" s="12">
        <v>4706740.1672099996</v>
      </c>
      <c r="H56" s="13">
        <f t="shared" si="1"/>
        <v>19.329353785064853</v>
      </c>
      <c r="I56" s="37">
        <f t="shared" si="4"/>
        <v>631.73969289972183</v>
      </c>
      <c r="J56" s="36">
        <v>10218155.07109</v>
      </c>
      <c r="K56" s="12">
        <v>12195265.923730001</v>
      </c>
      <c r="L56" s="13">
        <f t="shared" si="2"/>
        <v>19.349000273383961</v>
      </c>
      <c r="M56" s="37">
        <f t="shared" si="5"/>
        <v>543.4541198890488</v>
      </c>
    </row>
    <row r="57" spans="1:13" ht="14.25" x14ac:dyDescent="0.2">
      <c r="B57" s="36">
        <v>222371.25599000001</v>
      </c>
      <c r="C57" s="12">
        <v>258590.07573000001</v>
      </c>
      <c r="D57" s="13">
        <f t="shared" si="0"/>
        <v>16.287545608695378</v>
      </c>
      <c r="E57" s="37">
        <f t="shared" si="3"/>
        <v>36.569087647503721</v>
      </c>
      <c r="F57" s="36">
        <v>862415.86990000005</v>
      </c>
      <c r="G57" s="12">
        <v>974421.28951999999</v>
      </c>
      <c r="H57" s="13">
        <f t="shared" si="1"/>
        <v>12.987402427205721</v>
      </c>
      <c r="I57" s="37">
        <f t="shared" si="4"/>
        <v>130.78703823185796</v>
      </c>
      <c r="J57" s="36">
        <v>2579270.798</v>
      </c>
      <c r="K57" s="12">
        <v>2817680.0125099998</v>
      </c>
      <c r="L57" s="13">
        <f t="shared" si="2"/>
        <v>9.2432797166883542</v>
      </c>
      <c r="M57" s="37">
        <f t="shared" si="5"/>
        <v>125.56346215853851</v>
      </c>
    </row>
    <row r="58" spans="1:13" ht="14.25" x14ac:dyDescent="0.2">
      <c r="B58" s="36">
        <v>346670.38876</v>
      </c>
      <c r="C58" s="12">
        <v>356264.21461000002</v>
      </c>
      <c r="D58" s="13">
        <f t="shared" si="0"/>
        <v>2.7674200511661904</v>
      </c>
      <c r="E58" s="37">
        <f t="shared" si="3"/>
        <v>50.381892085237169</v>
      </c>
      <c r="F58" s="36">
        <v>1137492.3769</v>
      </c>
      <c r="G58" s="12">
        <v>1215773.20132</v>
      </c>
      <c r="H58" s="13">
        <f t="shared" si="1"/>
        <v>6.8818768380090729</v>
      </c>
      <c r="I58" s="37">
        <f t="shared" si="4"/>
        <v>163.18134452977134</v>
      </c>
      <c r="J58" s="36">
        <v>2809492.1897200001</v>
      </c>
      <c r="K58" s="12">
        <v>3369336.0339000002</v>
      </c>
      <c r="L58" s="13">
        <f t="shared" si="2"/>
        <v>19.926869568403934</v>
      </c>
      <c r="M58" s="37">
        <f t="shared" si="5"/>
        <v>150.14675041653669</v>
      </c>
    </row>
    <row r="59" spans="1:13" ht="14.25" x14ac:dyDescent="0.2">
      <c r="B59" s="36">
        <v>137727.17058999999</v>
      </c>
      <c r="C59" s="12">
        <v>190458.33382999999</v>
      </c>
      <c r="D59" s="13">
        <f>(C59-B59)/B59*100</f>
        <v>38.286681570607001</v>
      </c>
      <c r="E59" s="37">
        <f t="shared" si="3"/>
        <v>26.934086636406711</v>
      </c>
      <c r="F59" s="36">
        <v>507202.70759000001</v>
      </c>
      <c r="G59" s="12">
        <v>594648.79160999996</v>
      </c>
      <c r="H59" s="13">
        <f t="shared" si="1"/>
        <v>17.240855127825434</v>
      </c>
      <c r="I59" s="37">
        <f t="shared" si="4"/>
        <v>79.813890643887589</v>
      </c>
      <c r="J59" s="36">
        <v>1618120.10075</v>
      </c>
      <c r="K59" s="12">
        <v>1825969.93399</v>
      </c>
      <c r="L59" s="13">
        <f t="shared" si="2"/>
        <v>12.845142529510726</v>
      </c>
      <c r="M59" s="37">
        <f t="shared" si="5"/>
        <v>81.37017180490389</v>
      </c>
    </row>
    <row r="60" spans="1:13" ht="14.25" x14ac:dyDescent="0.2">
      <c r="B60" s="36">
        <v>309778.43894000002</v>
      </c>
      <c r="C60" s="12">
        <v>366286.75266</v>
      </c>
      <c r="D60" s="13">
        <f>(C60-B60)/B60*100</f>
        <v>18.241525754135811</v>
      </c>
      <c r="E60" s="37">
        <f t="shared" si="3"/>
        <v>51.799251476800109</v>
      </c>
      <c r="F60" s="36">
        <v>1166345.08402</v>
      </c>
      <c r="G60" s="12">
        <v>1466652.97575</v>
      </c>
      <c r="H60" s="13">
        <f t="shared" si="1"/>
        <v>25.747773608728174</v>
      </c>
      <c r="I60" s="37">
        <f t="shared" si="4"/>
        <v>196.85448263017082</v>
      </c>
      <c r="J60" s="36">
        <v>3521560.44569</v>
      </c>
      <c r="K60" s="12">
        <v>4218937.4242099999</v>
      </c>
      <c r="L60" s="13">
        <f t="shared" si="2"/>
        <v>19.803067113998061</v>
      </c>
      <c r="M60" s="37">
        <f t="shared" si="5"/>
        <v>188.00729226245105</v>
      </c>
    </row>
    <row r="61" spans="1:13" ht="14.25" x14ac:dyDescent="0.2">
      <c r="B61" s="36">
        <v>10024.064060000001</v>
      </c>
      <c r="C61" s="12">
        <v>10659.699060000001</v>
      </c>
      <c r="D61" s="13">
        <f t="shared" si="0"/>
        <v>6.3410907611458356</v>
      </c>
      <c r="E61" s="37">
        <f t="shared" si="3"/>
        <v>1.5074649254063739</v>
      </c>
      <c r="F61" s="36">
        <v>37431.764260000004</v>
      </c>
      <c r="G61" s="12">
        <v>40111.239029999997</v>
      </c>
      <c r="H61" s="13">
        <f t="shared" si="1"/>
        <v>7.1582914216611195</v>
      </c>
      <c r="I61" s="37">
        <f t="shared" si="4"/>
        <v>5.3837392603850001</v>
      </c>
      <c r="J61" s="36">
        <v>102012.00641</v>
      </c>
      <c r="K61" s="12">
        <v>114876.64257</v>
      </c>
      <c r="L61" s="13">
        <f t="shared" si="2"/>
        <v>12.610903963887631</v>
      </c>
      <c r="M61" s="37">
        <f t="shared" si="5"/>
        <v>5.1192147079145869</v>
      </c>
    </row>
    <row r="62" spans="1:13" ht="15.75" x14ac:dyDescent="0.25">
      <c r="B62" s="34">
        <f>B63</f>
        <v>448004.33481999999</v>
      </c>
      <c r="C62" s="21">
        <f>C63</f>
        <v>369722.38001000002</v>
      </c>
      <c r="D62" s="19">
        <f t="shared" si="0"/>
        <v>-17.473481554916702</v>
      </c>
      <c r="E62" s="35">
        <f t="shared" si="3"/>
        <v>52.285108319262598</v>
      </c>
      <c r="F62" s="34">
        <f>F63</f>
        <v>1467543.9596899999</v>
      </c>
      <c r="G62" s="21">
        <f>G63</f>
        <v>1473155.6811500001</v>
      </c>
      <c r="H62" s="19">
        <f t="shared" si="1"/>
        <v>0.38238864484751456</v>
      </c>
      <c r="I62" s="35">
        <f t="shared" si="4"/>
        <v>197.72727716874178</v>
      </c>
      <c r="J62" s="34">
        <f>J63</f>
        <v>4171801.9971799999</v>
      </c>
      <c r="K62" s="21">
        <f>K63</f>
        <v>4694779.4173800005</v>
      </c>
      <c r="L62" s="19">
        <f t="shared" si="2"/>
        <v>12.536007714496419</v>
      </c>
      <c r="M62" s="35">
        <f t="shared" si="5"/>
        <v>209.21210183542343</v>
      </c>
    </row>
    <row r="63" spans="1:13" ht="14.25" x14ac:dyDescent="0.2">
      <c r="B63" s="36">
        <v>448004.33481999999</v>
      </c>
      <c r="C63" s="12">
        <v>369722.38001000002</v>
      </c>
      <c r="D63" s="13">
        <f t="shared" si="0"/>
        <v>-17.473481554916702</v>
      </c>
      <c r="E63" s="37">
        <f t="shared" si="3"/>
        <v>52.285108319262598</v>
      </c>
      <c r="F63" s="36">
        <v>1467543.9596899999</v>
      </c>
      <c r="G63" s="12">
        <v>1473155.6811500001</v>
      </c>
      <c r="H63" s="13">
        <f t="shared" si="1"/>
        <v>0.38238864484751456</v>
      </c>
      <c r="I63" s="37">
        <f t="shared" si="4"/>
        <v>197.72727716874178</v>
      </c>
      <c r="J63" s="36">
        <v>4171801.9971799999</v>
      </c>
      <c r="K63" s="12">
        <v>4694779.4173800005</v>
      </c>
      <c r="L63" s="13">
        <f t="shared" si="2"/>
        <v>12.536007714496419</v>
      </c>
      <c r="M63" s="37">
        <f t="shared" si="5"/>
        <v>209.21210183542343</v>
      </c>
    </row>
    <row r="64" spans="1:13" ht="15.75" x14ac:dyDescent="0.25">
      <c r="B64" s="39">
        <f>B28+B42+B62</f>
        <v>11778302.847870003</v>
      </c>
      <c r="C64" s="8">
        <f>C28+C42+C62</f>
        <v>13548777.180850001</v>
      </c>
      <c r="D64" s="29">
        <f t="shared" si="0"/>
        <v>15.031659109530976</v>
      </c>
      <c r="E64" s="38">
        <f t="shared" si="3"/>
        <v>1916.0302994780441</v>
      </c>
      <c r="F64" s="40">
        <f>F28+F42+F62</f>
        <v>47042008.723519996</v>
      </c>
      <c r="G64" s="15">
        <f>G28+G42+G62</f>
        <v>53692093.682189994</v>
      </c>
      <c r="H64" s="16">
        <f t="shared" si="1"/>
        <v>14.136481708837186</v>
      </c>
      <c r="I64" s="41">
        <f t="shared" si="4"/>
        <v>7206.5645370086613</v>
      </c>
      <c r="J64" s="40">
        <f>J28+J42+J62</f>
        <v>135885545.48400003</v>
      </c>
      <c r="K64" s="15">
        <f>K28+K42+K62</f>
        <v>153866913.07839</v>
      </c>
      <c r="L64" s="16">
        <f t="shared" si="2"/>
        <v>13.232730185056518</v>
      </c>
      <c r="M64" s="41">
        <f t="shared" si="5"/>
        <v>6856.7268930438886</v>
      </c>
    </row>
    <row r="65" spans="2:13" ht="15" x14ac:dyDescent="0.2">
      <c r="B65" s="42"/>
      <c r="C65" s="24"/>
      <c r="D65" s="25"/>
      <c r="E65" s="43"/>
      <c r="F65" s="44">
        <f>F66-F64</f>
        <v>2545499.7423500121</v>
      </c>
      <c r="G65" s="26">
        <f>G66-G64</f>
        <v>1041674.357660003</v>
      </c>
      <c r="H65" s="27">
        <f t="shared" si="1"/>
        <v>-59.077805417559127</v>
      </c>
      <c r="I65" s="45">
        <f t="shared" si="4"/>
        <v>139.81375972146043</v>
      </c>
      <c r="J65" s="44">
        <f>J66-J64</f>
        <v>9610873.5548699498</v>
      </c>
      <c r="K65" s="26">
        <f>K66-K64</f>
        <v>7197661.7384600043</v>
      </c>
      <c r="L65" s="27">
        <f t="shared" si="2"/>
        <v>-25.109182871177627</v>
      </c>
      <c r="M65" s="45">
        <f t="shared" si="5"/>
        <v>320.74732521597002</v>
      </c>
    </row>
    <row r="66" spans="2:13" ht="21" thickBot="1" x14ac:dyDescent="0.35">
      <c r="B66" s="46"/>
      <c r="C66" s="47"/>
      <c r="D66" s="48"/>
      <c r="E66" s="49"/>
      <c r="F66" s="50">
        <v>49587508.465870008</v>
      </c>
      <c r="G66" s="51">
        <v>54733768.039849997</v>
      </c>
      <c r="H66" s="52">
        <f t="shared" si="1"/>
        <v>10.37813702118558</v>
      </c>
      <c r="I66" s="53">
        <f t="shared" si="4"/>
        <v>7346.3782967301231</v>
      </c>
      <c r="J66" s="50">
        <v>145496419.03886998</v>
      </c>
      <c r="K66" s="51">
        <v>161064574.81685001</v>
      </c>
      <c r="L66" s="52">
        <f t="shared" si="2"/>
        <v>10.700026764109522</v>
      </c>
      <c r="M66" s="53">
        <f t="shared" si="5"/>
        <v>7177.4742182598584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2018-05-02T06:46:16Z</dcterms:modified>
</cp:coreProperties>
</file>